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AA LABORATOŘ - MAS\2. VŘ 2.etapa systém\"/>
    </mc:Choice>
  </mc:AlternateContent>
  <bookViews>
    <workbookView xWindow="0" yWindow="0" windowWidth="24000" windowHeight="9735"/>
  </bookViews>
  <sheets>
    <sheet name="2.ETAP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G15" i="1" s="1"/>
  <c r="F15" i="1" s="1"/>
  <c r="E14" i="1"/>
  <c r="G14" i="1" s="1"/>
  <c r="F14" i="1" s="1"/>
  <c r="E25" i="1" l="1"/>
  <c r="E31" i="1"/>
  <c r="G31" i="1" s="1"/>
  <c r="F31" i="1" s="1"/>
  <c r="E30" i="1"/>
  <c r="G30" i="1" s="1"/>
  <c r="F30" i="1" s="1"/>
  <c r="E29" i="1"/>
  <c r="G29" i="1" s="1"/>
  <c r="F29" i="1" s="1"/>
  <c r="E28" i="1"/>
  <c r="G28" i="1" s="1"/>
  <c r="F28" i="1" s="1"/>
  <c r="G25" i="1" l="1"/>
  <c r="F25" i="1" l="1"/>
  <c r="E24" i="1" l="1"/>
  <c r="G24" i="1" s="1"/>
  <c r="F24" i="1" s="1"/>
  <c r="E23" i="1"/>
  <c r="G23" i="1" s="1"/>
  <c r="F23" i="1" s="1"/>
  <c r="E22" i="1"/>
  <c r="G22" i="1" s="1"/>
  <c r="F22" i="1" s="1"/>
  <c r="E21" i="1"/>
  <c r="G21" i="1" s="1"/>
  <c r="F21" i="1" s="1"/>
  <c r="E20" i="1"/>
  <c r="G20" i="1" s="1"/>
  <c r="F20" i="1" s="1"/>
  <c r="E19" i="1"/>
  <c r="G19" i="1" s="1"/>
  <c r="F19" i="1" s="1"/>
  <c r="E18" i="1"/>
  <c r="G18" i="1" s="1"/>
  <c r="F18" i="1" s="1"/>
  <c r="E17" i="1"/>
  <c r="G17" i="1" s="1"/>
  <c r="F17" i="1" s="1"/>
  <c r="E16" i="1"/>
  <c r="G16" i="1" s="1"/>
  <c r="F16" i="1" s="1"/>
  <c r="E13" i="1"/>
  <c r="G13" i="1" s="1"/>
  <c r="F13" i="1" s="1"/>
  <c r="E12" i="1"/>
  <c r="G12" i="1" s="1"/>
  <c r="F12" i="1" s="1"/>
  <c r="E11" i="1"/>
  <c r="G11" i="1" s="1"/>
  <c r="F11" i="1" s="1"/>
  <c r="E10" i="1"/>
  <c r="G10" i="1" s="1"/>
  <c r="F10" i="1" s="1"/>
  <c r="E9" i="1"/>
  <c r="E26" i="1" l="1"/>
  <c r="G9" i="1"/>
  <c r="G26" i="1" l="1"/>
  <c r="F9" i="1"/>
  <c r="F26" i="1" s="1"/>
  <c r="E32" i="1" l="1"/>
  <c r="F32" i="1" l="1"/>
  <c r="G32" i="1" l="1"/>
  <c r="G35" i="1" s="1"/>
</calcChain>
</file>

<file path=xl/sharedStrings.xml><?xml version="1.0" encoding="utf-8"?>
<sst xmlns="http://schemas.openxmlformats.org/spreadsheetml/2006/main" count="39" uniqueCount="38">
  <si>
    <t>2. ETAPA: Dovybavení laboratoře o nábytek, elektroniku a učební pomůcky pro přírodopis</t>
  </si>
  <si>
    <t>č.</t>
  </si>
  <si>
    <t>Název položky</t>
  </si>
  <si>
    <t>Počet kusů</t>
  </si>
  <si>
    <t>Cena bez DPH</t>
  </si>
  <si>
    <t>DPH 21 %</t>
  </si>
  <si>
    <t>Cena s DPH</t>
  </si>
  <si>
    <t>Cena celkem</t>
  </si>
  <si>
    <t>VYBAVENÍ</t>
  </si>
  <si>
    <t>PŘÍRODOPIS</t>
  </si>
  <si>
    <t>1.1.2022-30.6.2022</t>
  </si>
  <si>
    <t>ROK</t>
  </si>
  <si>
    <t>Hlavní aktivity projektu</t>
  </si>
  <si>
    <t>Jednotková cena bez DPH</t>
  </si>
  <si>
    <t>celkem s DPH 2.etapa</t>
  </si>
  <si>
    <r>
      <rPr>
        <b/>
        <sz val="12"/>
        <rFont val="Calibri"/>
        <family val="2"/>
        <charset val="238"/>
        <scheme val="minor"/>
      </rPr>
      <t>Skříň na anatomické modely</t>
    </r>
    <r>
      <rPr>
        <sz val="12"/>
        <rFont val="Calibri"/>
        <family val="2"/>
        <charset val="238"/>
        <scheme val="minor"/>
      </rPr>
      <t>, buk, 110 x 60 x 185 cm, 2 prosklené dveře z bezpečnostního kaleného skla a 1 plné dveře
všechny dveře se zamykáním</t>
    </r>
  </si>
  <si>
    <r>
      <rPr>
        <b/>
        <sz val="12"/>
        <rFont val="Calibri"/>
        <family val="2"/>
        <charset val="238"/>
        <scheme val="minor"/>
      </rPr>
      <t>Skříň dvoudveřová s nikou</t>
    </r>
    <r>
      <rPr>
        <sz val="12"/>
        <rFont val="Calibri"/>
        <family val="2"/>
        <charset val="238"/>
        <scheme val="minor"/>
      </rPr>
      <t xml:space="preserve"> – E 84 se zámkem, buk, čtyřdveřová kancelářská skříň s nikou uprostřed, skříňkou nahoře a dole, 80 x 40 x 180 cm</t>
    </r>
  </si>
  <si>
    <r>
      <rPr>
        <b/>
        <sz val="12"/>
        <rFont val="Calibri"/>
        <family val="2"/>
        <charset val="238"/>
        <scheme val="minor"/>
      </rPr>
      <t xml:space="preserve">Skříň dvoudveřová policová </t>
    </r>
    <r>
      <rPr>
        <sz val="12"/>
        <rFont val="Calibri"/>
        <family val="2"/>
        <charset val="238"/>
        <scheme val="minor"/>
      </rPr>
      <t>– E 82 se zámkem, zámek, buk, dvoudveřová kancelářská skříň se čtyřmi policemi.
rozměry 80 x 40 x 180 cm.</t>
    </r>
  </si>
  <si>
    <r>
      <rPr>
        <b/>
        <sz val="12"/>
        <rFont val="Calibri"/>
        <family val="2"/>
        <charset val="238"/>
        <scheme val="minor"/>
      </rPr>
      <t>Kancelářská skříň jednodveřová policová</t>
    </r>
    <r>
      <rPr>
        <sz val="12"/>
        <rFont val="Calibri"/>
        <family val="2"/>
        <charset val="238"/>
        <scheme val="minor"/>
      </rPr>
      <t xml:space="preserve"> – EU 1, zámek, buk, 40 x 40 x 180 cm</t>
    </r>
  </si>
  <si>
    <r>
      <rPr>
        <b/>
        <sz val="12"/>
        <rFont val="Calibri"/>
        <family val="2"/>
        <charset val="238"/>
        <scheme val="minor"/>
      </rPr>
      <t>Nástavec kancelářské skříně se zámkem</t>
    </r>
    <r>
      <rPr>
        <sz val="12"/>
        <rFont val="Calibri"/>
        <family val="2"/>
        <charset val="238"/>
        <scheme val="minor"/>
      </rPr>
      <t>, buk, nástavec kancelářské skříně s dvířky a jednou vnitřní policí
rozměry 80 x 40 x 72 cm</t>
    </r>
  </si>
  <si>
    <r>
      <rPr>
        <b/>
        <sz val="12"/>
        <rFont val="Calibri"/>
        <family val="2"/>
        <charset val="238"/>
        <scheme val="minor"/>
      </rPr>
      <t>Žákovská židle s PP sedákem a pružnou ocelovou kostrou</t>
    </r>
    <r>
      <rPr>
        <sz val="12"/>
        <rFont val="Calibri"/>
        <family val="2"/>
        <charset val="238"/>
        <scheme val="minor"/>
      </rPr>
      <t>, certifikát EN 1729, vel.6, barva sedáku: tm. Modrá C1 029</t>
    </r>
  </si>
  <si>
    <r>
      <rPr>
        <b/>
        <sz val="12"/>
        <rFont val="Calibri"/>
        <family val="2"/>
        <charset val="238"/>
        <scheme val="minor"/>
      </rPr>
      <t>Učitelská židle s PP sedákem a pružnou ocelovou kostrou</t>
    </r>
    <r>
      <rPr>
        <sz val="12"/>
        <rFont val="Calibri"/>
        <family val="2"/>
        <charset val="238"/>
        <scheme val="minor"/>
      </rPr>
      <t>, certifikát EN 1729, vel.7, barva sedáku: tm. Modrá C1 029</t>
    </r>
  </si>
  <si>
    <r>
      <rPr>
        <b/>
        <sz val="12"/>
        <color theme="1"/>
        <rFont val="Calibri"/>
        <family val="2"/>
        <charset val="238"/>
        <scheme val="minor"/>
      </rPr>
      <t>Tabule bezkřídlová, pylonová na fixi 3x1 m</t>
    </r>
    <r>
      <rPr>
        <sz val="12"/>
        <color theme="1"/>
        <rFont val="Calibri"/>
        <family val="2"/>
        <charset val="238"/>
        <scheme val="minor"/>
      </rPr>
      <t>, keramická tabule na pylonovém zdvihu, magnetický povrch</t>
    </r>
  </si>
  <si>
    <r>
      <rPr>
        <b/>
        <sz val="12"/>
        <rFont val="Calibri"/>
        <family val="2"/>
        <charset val="238"/>
        <scheme val="minor"/>
      </rPr>
      <t>Skříň dvoudveřová policová</t>
    </r>
    <r>
      <rPr>
        <sz val="12"/>
        <rFont val="Calibri"/>
        <family val="2"/>
        <charset val="238"/>
        <scheme val="minor"/>
      </rPr>
      <t xml:space="preserve"> – H 81 (pro zabudování výlevky) dvoudveřová kancelářská skříň s jednou policí, rozměry 80 x 40 x 75 cm</t>
    </r>
  </si>
  <si>
    <r>
      <rPr>
        <b/>
        <sz val="12"/>
        <color theme="1"/>
        <rFont val="Calibri"/>
        <family val="2"/>
        <charset val="238"/>
        <scheme val="minor"/>
      </rPr>
      <t>Dataprojektor -</t>
    </r>
    <r>
      <rPr>
        <sz val="12"/>
        <color theme="1"/>
        <rFont val="Calibri"/>
        <family val="2"/>
        <charset val="238"/>
        <scheme val="minor"/>
      </rPr>
      <t xml:space="preserve"> (rozlišením Full HD, bezdrátové připojení: Vestavěné rozhraní Wi-Fi, Technologie 3LCD ) + kabeláž + stojan na strop</t>
    </r>
  </si>
  <si>
    <r>
      <rPr>
        <b/>
        <sz val="12"/>
        <color theme="1"/>
        <rFont val="Calibri"/>
        <family val="2"/>
        <charset val="238"/>
        <scheme val="minor"/>
      </rPr>
      <t>Plátno pro dataprojektor - elektrické stahování</t>
    </r>
    <r>
      <rPr>
        <sz val="12"/>
        <color theme="1"/>
        <rFont val="Calibri"/>
        <family val="2"/>
        <charset val="238"/>
        <scheme val="minor"/>
      </rPr>
      <t>, minimálně 123" Diagonal 16:10, Electric Screen</t>
    </r>
  </si>
  <si>
    <r>
      <rPr>
        <b/>
        <sz val="12"/>
        <color theme="1"/>
        <rFont val="Calibri"/>
        <family val="2"/>
        <charset val="238"/>
        <scheme val="minor"/>
      </rPr>
      <t>Notebook učitelský + brašna</t>
    </r>
    <r>
      <rPr>
        <sz val="12"/>
        <color theme="1"/>
        <rFont val="Calibri"/>
        <family val="2"/>
        <charset val="238"/>
        <scheme val="minor"/>
      </rPr>
      <t xml:space="preserve"> (Windows, Procesor: AMD Ryzen 5 4500U, displej:  min. 15,6", paměť: 8 GB DDR4 , pevný disk: 512 GB brašna)</t>
    </r>
  </si>
  <si>
    <r>
      <rPr>
        <b/>
        <sz val="12"/>
        <color theme="1"/>
        <rFont val="Calibri"/>
        <family val="2"/>
        <charset val="238"/>
        <scheme val="minor"/>
      </rPr>
      <t>Notebook žákovský</t>
    </r>
    <r>
      <rPr>
        <sz val="12"/>
        <color theme="1"/>
        <rFont val="Calibri"/>
        <family val="2"/>
        <charset val="238"/>
        <scheme val="minor"/>
      </rPr>
      <t>- Windows, Paměť: 8 GB DDR4, pevný disk: 512 GB, displej: min. 15,6"</t>
    </r>
  </si>
  <si>
    <r>
      <rPr>
        <b/>
        <sz val="12"/>
        <color theme="1"/>
        <rFont val="Calibri"/>
        <family val="2"/>
        <charset val="238"/>
        <scheme val="minor"/>
      </rPr>
      <t>Reproduktor bezdrátový</t>
    </r>
    <r>
      <rPr>
        <sz val="12"/>
        <color theme="1"/>
        <rFont val="Calibri"/>
        <family val="2"/>
        <charset val="238"/>
        <scheme val="minor"/>
      </rPr>
      <t xml:space="preserve"> - dlouhá výdrž na baterii, Integrovaný mikrofon, možnost propojení do stereo, nebo party modu,odolnost vůči vodě,skutečný 360 stupňový zvuk </t>
    </r>
  </si>
  <si>
    <r>
      <rPr>
        <b/>
        <sz val="12"/>
        <color theme="1"/>
        <rFont val="Calibri"/>
        <family val="2"/>
        <charset val="238"/>
        <scheme val="minor"/>
      </rPr>
      <t xml:space="preserve">WIFI zařízení  /pokrytí/ - </t>
    </r>
    <r>
      <rPr>
        <sz val="12"/>
        <color theme="1"/>
        <rFont val="Calibri"/>
        <family val="2"/>
        <charset val="238"/>
        <scheme val="minor"/>
      </rPr>
      <t>talíř</t>
    </r>
    <r>
      <rPr>
        <b/>
        <sz val="12"/>
        <color theme="1"/>
        <rFont val="Calibri"/>
        <family val="2"/>
        <charset val="238"/>
        <scheme val="minor"/>
      </rPr>
      <t>,</t>
    </r>
    <r>
      <rPr>
        <sz val="12"/>
        <color theme="1"/>
        <rFont val="Calibri"/>
        <family val="2"/>
        <charset val="238"/>
        <scheme val="minor"/>
      </rPr>
      <t xml:space="preserve"> Wi-Fi AP s podporou frekvenčních pásem 2,4 i 5 GHz a přenosovou rychlostí až 1317 Mbps</t>
    </r>
  </si>
  <si>
    <r>
      <rPr>
        <b/>
        <sz val="12"/>
        <color theme="1"/>
        <rFont val="Calibri"/>
        <family val="2"/>
        <charset val="238"/>
        <scheme val="minor"/>
      </rPr>
      <t>Přehrávač (+kabel)pro přehrávání obsahu</t>
    </r>
    <r>
      <rPr>
        <sz val="12"/>
        <color theme="1"/>
        <rFont val="Calibri"/>
        <family val="2"/>
        <charset val="238"/>
        <scheme val="minor"/>
      </rPr>
      <t xml:space="preserve"> z iTunes, Youtube, Flickr, iCloud, k přenosu obrazu z počítačů nebo tabletů se systémem macOS, iOS</t>
    </r>
  </si>
  <si>
    <r>
      <rPr>
        <b/>
        <sz val="12"/>
        <rFont val="Calibri"/>
        <family val="2"/>
        <charset val="238"/>
        <scheme val="minor"/>
      </rPr>
      <t xml:space="preserve">Studentský mikroskop  s kamerou  - </t>
    </r>
    <r>
      <rPr>
        <sz val="12"/>
        <rFont val="Calibri"/>
        <family val="2"/>
        <charset val="238"/>
        <scheme val="minor"/>
      </rPr>
      <t xml:space="preserve">s rozlišením 1,3 Mpix se třemi achromatickými objektivy,koaxiální makro a mikro posuv, výškově nastavitelný kondenzor s irisovou clonou a výklopným držákem filtru, LED </t>
    </r>
  </si>
  <si>
    <r>
      <rPr>
        <b/>
        <sz val="12"/>
        <rFont val="Calibri"/>
        <family val="2"/>
        <charset val="238"/>
        <scheme val="minor"/>
      </rPr>
      <t>Trinokulární mikroskop s kamerou</t>
    </r>
    <r>
      <rPr>
        <sz val="12"/>
        <rFont val="Calibri"/>
        <family val="2"/>
        <charset val="238"/>
        <scheme val="minor"/>
      </rPr>
      <t xml:space="preserve"> - s CMOS kamerou s rozlišením 5 Mpix, USB 2.0, se čtyřmi achromatickými objektivy, zvětšení 40x-1000x,  křížový stůl, kondenzor 1,25 N.A. s irisovou aperturní clonou, výškově nastavitelný, držák filtrů, zelený filtr LED osvětlení. Měřící SW Dino-Capture v CZ lokalizaci s bezplatnou aktualizací. Software DinoCapture (Windows)/ DinoXcope (pro MacOS).</t>
    </r>
  </si>
  <si>
    <r>
      <rPr>
        <b/>
        <sz val="12"/>
        <rFont val="Calibri"/>
        <family val="2"/>
        <charset val="238"/>
        <scheme val="minor"/>
      </rPr>
      <t xml:space="preserve">Lidská kostra se svaly </t>
    </r>
    <r>
      <rPr>
        <sz val="12"/>
        <rFont val="Calibri"/>
        <family val="2"/>
        <charset val="238"/>
        <scheme val="minor"/>
      </rPr>
      <t>výška cca 165-170cm  (Kostra, stojan, protiprachový ochranný obal)</t>
    </r>
  </si>
  <si>
    <r>
      <rPr>
        <b/>
        <sz val="12"/>
        <color theme="1"/>
        <rFont val="Calibri"/>
        <family val="2"/>
        <charset val="238"/>
        <scheme val="minor"/>
      </rPr>
      <t>Elektrická roleta</t>
    </r>
    <r>
      <rPr>
        <sz val="12"/>
        <color theme="1"/>
        <rFont val="Calibri"/>
        <family val="2"/>
        <charset val="238"/>
        <scheme val="minor"/>
      </rPr>
      <t>, látková, barva šedá,  rozměr: minimálně š: 190 cm, v: 210 cm</t>
    </r>
  </si>
  <si>
    <t xml:space="preserve">Podrobný položkový rozpočet projektu </t>
  </si>
  <si>
    <t>SPECIFIKACE POLOŽEK PRO VÝBĚROVÉ ŘÍZENÍ ,,LABORTOŘ PŘÍRODNÍCH VĚD"</t>
  </si>
  <si>
    <r>
      <rPr>
        <b/>
        <sz val="12"/>
        <rFont val="Calibri"/>
        <family val="2"/>
        <charset val="238"/>
        <scheme val="minor"/>
      </rPr>
      <t>Lidský trup s mužskými/ženskými genitáliemi a vyjímatelným embrye</t>
    </r>
    <r>
      <rPr>
        <sz val="12"/>
        <rFont val="Calibri"/>
        <family val="2"/>
        <charset val="238"/>
        <scheme val="minor"/>
      </rPr>
      <t>m, 24dílný lidský trup ve vysoce kvalitním provedení, rozložitelné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</si>
</sst>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#,##0\ &quot;Kč&quot;"/>
    <numFmt numFmtId="165" formatCode="_-* #,##0\ &quot;Kč&quot;_-;\-* #,##0\ &quot;Kč&quot;_-;_-* &quot;-&quot;??\ &quot;Kč&quot;_-;_-@_-"/>
    <numFmt numFmtId="166" formatCode="_-* #,##0&quot; Kč&quot;_-;\-* #,##0&quot; Kč&quot;_-;_-* \-??&quot; Kč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1"/>
    </font>
    <font>
      <b/>
      <sz val="20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5" fontId="6" fillId="0" borderId="1" xfId="1" applyNumberFormat="1" applyFont="1" applyBorder="1" applyAlignment="1">
      <alignment vertical="center"/>
    </xf>
    <xf numFmtId="165" fontId="4" fillId="2" borderId="1" xfId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165" fontId="0" fillId="0" borderId="1" xfId="1" applyNumberFormat="1" applyFont="1" applyBorder="1" applyAlignment="1"/>
    <xf numFmtId="0" fontId="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66" fontId="0" fillId="0" borderId="1" xfId="1" applyNumberFormat="1" applyFont="1" applyBorder="1" applyAlignment="1"/>
    <xf numFmtId="0" fontId="0" fillId="0" borderId="1" xfId="0" applyBorder="1" applyAlignment="1">
      <alignment horizontal="center" vertical="center"/>
    </xf>
    <xf numFmtId="166" fontId="9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6" fontId="6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/>
    <xf numFmtId="0" fontId="8" fillId="0" borderId="1" xfId="0" applyFont="1" applyBorder="1" applyAlignment="1">
      <alignment horizontal="left" vertical="center" wrapText="1"/>
    </xf>
    <xf numFmtId="0" fontId="5" fillId="0" borderId="0" xfId="0" applyFont="1"/>
    <xf numFmtId="0" fontId="0" fillId="0" borderId="1" xfId="0" applyFill="1" applyBorder="1" applyAlignment="1">
      <alignment horizontal="center" vertical="center"/>
    </xf>
    <xf numFmtId="165" fontId="6" fillId="0" borderId="1" xfId="1" applyNumberFormat="1" applyFont="1" applyBorder="1" applyAlignment="1"/>
    <xf numFmtId="166" fontId="6" fillId="0" borderId="1" xfId="1" applyNumberFormat="1" applyFont="1" applyBorder="1" applyAlignment="1"/>
    <xf numFmtId="166" fontId="6" fillId="0" borderId="1" xfId="1" applyNumberFormat="1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Fill="1" applyBorder="1" applyAlignment="1"/>
    <xf numFmtId="0" fontId="7" fillId="0" borderId="1" xfId="0" applyFont="1" applyBorder="1" applyAlignment="1"/>
    <xf numFmtId="0" fontId="7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center"/>
    </xf>
    <xf numFmtId="0" fontId="0" fillId="0" borderId="0" xfId="0" applyFill="1"/>
    <xf numFmtId="0" fontId="6" fillId="6" borderId="1" xfId="0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vertical="center"/>
    </xf>
    <xf numFmtId="165" fontId="0" fillId="0" borderId="1" xfId="1" applyNumberFormat="1" applyFont="1" applyFill="1" applyBorder="1" applyAlignment="1"/>
    <xf numFmtId="0" fontId="0" fillId="4" borderId="0" xfId="0" applyFill="1"/>
    <xf numFmtId="0" fontId="3" fillId="7" borderId="0" xfId="0" applyFont="1" applyFill="1" applyAlignment="1"/>
    <xf numFmtId="0" fontId="0" fillId="7" borderId="0" xfId="0" applyFill="1" applyAlignment="1"/>
    <xf numFmtId="0" fontId="0" fillId="7" borderId="0" xfId="0" applyFill="1" applyAlignment="1">
      <alignment horizontal="center"/>
    </xf>
    <xf numFmtId="0" fontId="0" fillId="7" borderId="0" xfId="0" applyFill="1"/>
    <xf numFmtId="165" fontId="11" fillId="0" borderId="0" xfId="0" applyNumberFormat="1" applyFont="1" applyFill="1"/>
    <xf numFmtId="165" fontId="3" fillId="4" borderId="0" xfId="0" applyNumberFormat="1" applyFont="1" applyFill="1"/>
    <xf numFmtId="0" fontId="3" fillId="4" borderId="0" xfId="0" applyFont="1" applyFill="1"/>
    <xf numFmtId="0" fontId="2" fillId="3" borderId="0" xfId="0" applyFont="1" applyFill="1"/>
    <xf numFmtId="0" fontId="2" fillId="0" borderId="0" xfId="0" applyFont="1"/>
    <xf numFmtId="0" fontId="2" fillId="0" borderId="0" xfId="0" applyFont="1" applyFill="1"/>
    <xf numFmtId="165" fontId="0" fillId="0" borderId="0" xfId="0" applyNumberFormat="1"/>
    <xf numFmtId="0" fontId="10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67468</xdr:rowOff>
    </xdr:from>
    <xdr:to>
      <xdr:col>1</xdr:col>
      <xdr:colOff>225229</xdr:colOff>
      <xdr:row>3</xdr:row>
      <xdr:rowOff>66410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7468"/>
          <a:ext cx="737198" cy="772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topLeftCell="A7" zoomScale="80" zoomScaleNormal="80" workbookViewId="0">
      <selection activeCell="I17" sqref="I17"/>
    </sheetView>
  </sheetViews>
  <sheetFormatPr defaultRowHeight="15" x14ac:dyDescent="0.25"/>
  <cols>
    <col min="2" max="2" width="134.140625" customWidth="1"/>
    <col min="3" max="3" width="13.5703125" customWidth="1"/>
    <col min="4" max="4" width="7.7109375" customWidth="1"/>
    <col min="5" max="5" width="13.28515625" customWidth="1"/>
    <col min="6" max="6" width="13.85546875" customWidth="1"/>
    <col min="7" max="7" width="18.7109375" customWidth="1"/>
    <col min="8" max="8" width="12.85546875" customWidth="1"/>
  </cols>
  <sheetData>
    <row r="1" spans="1:8" ht="26.25" x14ac:dyDescent="0.4">
      <c r="A1" s="54" t="s">
        <v>35</v>
      </c>
      <c r="B1" s="54"/>
      <c r="C1" s="54"/>
      <c r="D1" s="54"/>
      <c r="E1" s="54"/>
      <c r="F1" s="54"/>
      <c r="G1" s="54"/>
    </row>
    <row r="2" spans="1:8" ht="19.5" x14ac:dyDescent="0.3">
      <c r="A2" s="55" t="s">
        <v>36</v>
      </c>
      <c r="B2" s="55"/>
      <c r="C2" s="55"/>
      <c r="D2" s="55"/>
      <c r="E2" s="55"/>
      <c r="F2" s="55"/>
      <c r="G2" s="55"/>
    </row>
    <row r="4" spans="1:8" x14ac:dyDescent="0.25">
      <c r="H4" s="20"/>
    </row>
    <row r="5" spans="1:8" x14ac:dyDescent="0.25">
      <c r="D5" s="19"/>
      <c r="H5" s="20" t="s">
        <v>11</v>
      </c>
    </row>
    <row r="6" spans="1:8" ht="19.5" x14ac:dyDescent="0.3">
      <c r="A6" s="43" t="s">
        <v>0</v>
      </c>
      <c r="B6" s="44"/>
      <c r="C6" s="44"/>
      <c r="D6" s="45"/>
      <c r="E6" s="46"/>
      <c r="F6" s="46"/>
      <c r="G6" s="46" t="s">
        <v>10</v>
      </c>
      <c r="H6" s="21">
        <v>2022</v>
      </c>
    </row>
    <row r="7" spans="1:8" ht="15.75" x14ac:dyDescent="0.25">
      <c r="B7" s="23" t="s">
        <v>12</v>
      </c>
      <c r="D7" s="19"/>
    </row>
    <row r="8" spans="1:8" ht="47.25" x14ac:dyDescent="0.25">
      <c r="A8" s="1" t="s">
        <v>1</v>
      </c>
      <c r="B8" s="1" t="s">
        <v>2</v>
      </c>
      <c r="C8" s="2" t="s">
        <v>13</v>
      </c>
      <c r="D8" s="2" t="s">
        <v>3</v>
      </c>
      <c r="E8" s="2" t="s">
        <v>4</v>
      </c>
      <c r="F8" s="3" t="s">
        <v>5</v>
      </c>
      <c r="G8" s="2" t="s">
        <v>6</v>
      </c>
    </row>
    <row r="9" spans="1:8" ht="31.5" x14ac:dyDescent="0.25">
      <c r="A9" s="28">
        <v>1</v>
      </c>
      <c r="B9" s="22" t="s">
        <v>15</v>
      </c>
      <c r="C9" s="4">
        <v>11820</v>
      </c>
      <c r="D9" s="5">
        <v>1</v>
      </c>
      <c r="E9" s="6">
        <f t="shared" ref="E9:E18" si="0">D9*C9</f>
        <v>11820</v>
      </c>
      <c r="F9" s="6">
        <f t="shared" ref="F9:F25" si="1">G9-E9</f>
        <v>2482.1999999999989</v>
      </c>
      <c r="G9" s="6">
        <f t="shared" ref="G9:G25" si="2">E9*1.21</f>
        <v>14302.199999999999</v>
      </c>
      <c r="H9" s="50" t="s">
        <v>8</v>
      </c>
    </row>
    <row r="10" spans="1:8" ht="15.75" x14ac:dyDescent="0.25">
      <c r="A10" s="28">
        <v>2</v>
      </c>
      <c r="B10" s="8" t="s">
        <v>16</v>
      </c>
      <c r="C10" s="4">
        <v>4920</v>
      </c>
      <c r="D10" s="5">
        <v>4</v>
      </c>
      <c r="E10" s="6">
        <f t="shared" si="0"/>
        <v>19680</v>
      </c>
      <c r="F10" s="6">
        <f t="shared" si="1"/>
        <v>4132.7999999999993</v>
      </c>
      <c r="G10" s="6">
        <f t="shared" si="2"/>
        <v>23812.799999999999</v>
      </c>
      <c r="H10" s="51"/>
    </row>
    <row r="11" spans="1:8" ht="31.5" x14ac:dyDescent="0.25">
      <c r="A11" s="28">
        <v>3</v>
      </c>
      <c r="B11" s="29" t="s">
        <v>17</v>
      </c>
      <c r="C11" s="4">
        <v>4720</v>
      </c>
      <c r="D11" s="5">
        <v>4</v>
      </c>
      <c r="E11" s="6">
        <f t="shared" si="0"/>
        <v>18880</v>
      </c>
      <c r="F11" s="6">
        <f t="shared" si="1"/>
        <v>3964.7999999999993</v>
      </c>
      <c r="G11" s="6">
        <f t="shared" si="2"/>
        <v>22844.799999999999</v>
      </c>
      <c r="H11" s="51"/>
    </row>
    <row r="12" spans="1:8" ht="15.75" x14ac:dyDescent="0.25">
      <c r="A12" s="28">
        <v>4</v>
      </c>
      <c r="B12" s="8" t="s">
        <v>18</v>
      </c>
      <c r="C12" s="4">
        <v>3820</v>
      </c>
      <c r="D12" s="5">
        <v>2</v>
      </c>
      <c r="E12" s="6">
        <f t="shared" si="0"/>
        <v>7640</v>
      </c>
      <c r="F12" s="6">
        <f t="shared" si="1"/>
        <v>1604.3999999999996</v>
      </c>
      <c r="G12" s="6">
        <f t="shared" si="2"/>
        <v>9244.4</v>
      </c>
      <c r="H12" s="51"/>
    </row>
    <row r="13" spans="1:8" ht="31.5" x14ac:dyDescent="0.25">
      <c r="A13" s="28">
        <v>5</v>
      </c>
      <c r="B13" s="22" t="s">
        <v>19</v>
      </c>
      <c r="C13" s="4">
        <v>2990</v>
      </c>
      <c r="D13" s="5">
        <v>4</v>
      </c>
      <c r="E13" s="6">
        <f t="shared" si="0"/>
        <v>11960</v>
      </c>
      <c r="F13" s="6">
        <f t="shared" si="1"/>
        <v>2511.6000000000004</v>
      </c>
      <c r="G13" s="6">
        <f t="shared" si="2"/>
        <v>14471.6</v>
      </c>
      <c r="H13" s="51"/>
    </row>
    <row r="14" spans="1:8" ht="15.75" x14ac:dyDescent="0.25">
      <c r="A14" s="28">
        <v>6</v>
      </c>
      <c r="B14" s="8" t="s">
        <v>20</v>
      </c>
      <c r="C14" s="4">
        <v>2520</v>
      </c>
      <c r="D14" s="5">
        <v>16</v>
      </c>
      <c r="E14" s="6">
        <f t="shared" si="0"/>
        <v>40320</v>
      </c>
      <c r="F14" s="6">
        <f t="shared" si="1"/>
        <v>8467.1999999999971</v>
      </c>
      <c r="G14" s="6">
        <f t="shared" si="2"/>
        <v>48787.199999999997</v>
      </c>
      <c r="H14" s="51"/>
    </row>
    <row r="15" spans="1:8" ht="15.75" x14ac:dyDescent="0.25">
      <c r="A15" s="28">
        <v>7</v>
      </c>
      <c r="B15" s="8" t="s">
        <v>21</v>
      </c>
      <c r="C15" s="4">
        <v>2520</v>
      </c>
      <c r="D15" s="5">
        <v>1</v>
      </c>
      <c r="E15" s="6">
        <f t="shared" si="0"/>
        <v>2520</v>
      </c>
      <c r="F15" s="6">
        <f t="shared" si="1"/>
        <v>529.19999999999982</v>
      </c>
      <c r="G15" s="6">
        <f t="shared" si="2"/>
        <v>3049.2</v>
      </c>
      <c r="H15" s="51"/>
    </row>
    <row r="16" spans="1:8" ht="15.75" x14ac:dyDescent="0.25">
      <c r="A16" s="28">
        <v>8</v>
      </c>
      <c r="B16" s="31" t="s">
        <v>22</v>
      </c>
      <c r="C16" s="25">
        <v>22400</v>
      </c>
      <c r="D16" s="10">
        <v>1</v>
      </c>
      <c r="E16" s="6">
        <f t="shared" si="0"/>
        <v>22400</v>
      </c>
      <c r="F16" s="9">
        <f t="shared" si="1"/>
        <v>4704</v>
      </c>
      <c r="G16" s="9">
        <f t="shared" si="2"/>
        <v>27104</v>
      </c>
      <c r="H16" s="51"/>
    </row>
    <row r="17" spans="1:8" ht="15.75" x14ac:dyDescent="0.25">
      <c r="A17" s="37">
        <v>9</v>
      </c>
      <c r="B17" s="31" t="s">
        <v>34</v>
      </c>
      <c r="C17" s="38">
        <v>38500</v>
      </c>
      <c r="D17" s="39">
        <v>3</v>
      </c>
      <c r="E17" s="40">
        <f t="shared" si="0"/>
        <v>115500</v>
      </c>
      <c r="F17" s="41">
        <f t="shared" si="1"/>
        <v>24255</v>
      </c>
      <c r="G17" s="41">
        <f t="shared" si="2"/>
        <v>139755</v>
      </c>
      <c r="H17" s="52"/>
    </row>
    <row r="18" spans="1:8" ht="15.75" x14ac:dyDescent="0.25">
      <c r="A18" s="28">
        <v>10</v>
      </c>
      <c r="B18" s="11" t="s">
        <v>23</v>
      </c>
      <c r="C18" s="25">
        <v>3220</v>
      </c>
      <c r="D18" s="10">
        <v>1</v>
      </c>
      <c r="E18" s="6">
        <f t="shared" si="0"/>
        <v>3220</v>
      </c>
      <c r="F18" s="9">
        <f t="shared" si="1"/>
        <v>676.19999999999982</v>
      </c>
      <c r="G18" s="9">
        <f t="shared" si="2"/>
        <v>3896.2</v>
      </c>
      <c r="H18" s="51"/>
    </row>
    <row r="19" spans="1:8" ht="15.75" x14ac:dyDescent="0.25">
      <c r="A19" s="28">
        <v>11</v>
      </c>
      <c r="B19" s="32" t="s">
        <v>24</v>
      </c>
      <c r="C19" s="26">
        <v>19850</v>
      </c>
      <c r="D19" s="13">
        <v>1</v>
      </c>
      <c r="E19" s="14">
        <f>C19*D19</f>
        <v>19850</v>
      </c>
      <c r="F19" s="12">
        <f t="shared" si="1"/>
        <v>4168.5</v>
      </c>
      <c r="G19" s="12">
        <f t="shared" si="2"/>
        <v>24018.5</v>
      </c>
      <c r="H19" s="51"/>
    </row>
    <row r="20" spans="1:8" ht="15.75" x14ac:dyDescent="0.25">
      <c r="A20" s="28">
        <v>12</v>
      </c>
      <c r="B20" s="32" t="s">
        <v>25</v>
      </c>
      <c r="C20" s="26">
        <v>12500</v>
      </c>
      <c r="D20" s="13">
        <v>1</v>
      </c>
      <c r="E20" s="14">
        <f t="shared" ref="E20:E25" si="3">D20*C20</f>
        <v>12500</v>
      </c>
      <c r="F20" s="12">
        <f t="shared" si="1"/>
        <v>2625</v>
      </c>
      <c r="G20" s="12">
        <f t="shared" si="2"/>
        <v>15125</v>
      </c>
      <c r="H20" s="51"/>
    </row>
    <row r="21" spans="1:8" ht="15.75" x14ac:dyDescent="0.25">
      <c r="A21" s="28">
        <v>13</v>
      </c>
      <c r="B21" s="32" t="s">
        <v>26</v>
      </c>
      <c r="C21" s="26">
        <v>18200</v>
      </c>
      <c r="D21" s="13">
        <v>1</v>
      </c>
      <c r="E21" s="14">
        <f t="shared" si="3"/>
        <v>18200</v>
      </c>
      <c r="F21" s="12">
        <f t="shared" si="1"/>
        <v>3822</v>
      </c>
      <c r="G21" s="12">
        <f t="shared" si="2"/>
        <v>22022</v>
      </c>
      <c r="H21" s="51"/>
    </row>
    <row r="22" spans="1:8" ht="15.75" x14ac:dyDescent="0.25">
      <c r="A22" s="28">
        <v>14</v>
      </c>
      <c r="B22" s="33" t="s">
        <v>27</v>
      </c>
      <c r="C22" s="27">
        <v>14500</v>
      </c>
      <c r="D22" s="24">
        <v>16</v>
      </c>
      <c r="E22" s="14">
        <f t="shared" si="3"/>
        <v>232000</v>
      </c>
      <c r="F22" s="12">
        <f t="shared" si="1"/>
        <v>48720</v>
      </c>
      <c r="G22" s="12">
        <f t="shared" si="2"/>
        <v>280720</v>
      </c>
      <c r="H22" s="51"/>
    </row>
    <row r="23" spans="1:8" ht="35.25" customHeight="1" x14ac:dyDescent="0.25">
      <c r="A23" s="28">
        <v>15</v>
      </c>
      <c r="B23" s="34" t="s">
        <v>28</v>
      </c>
      <c r="C23" s="26">
        <v>7650</v>
      </c>
      <c r="D23" s="13">
        <v>2</v>
      </c>
      <c r="E23" s="14">
        <f t="shared" si="3"/>
        <v>15300</v>
      </c>
      <c r="F23" s="12">
        <f t="shared" si="1"/>
        <v>3213</v>
      </c>
      <c r="G23" s="12">
        <f t="shared" si="2"/>
        <v>18513</v>
      </c>
      <c r="H23" s="51"/>
    </row>
    <row r="24" spans="1:8" ht="15.75" x14ac:dyDescent="0.25">
      <c r="A24" s="28">
        <v>16</v>
      </c>
      <c r="B24" s="32" t="s">
        <v>29</v>
      </c>
      <c r="C24" s="26">
        <v>3565</v>
      </c>
      <c r="D24" s="13">
        <v>1</v>
      </c>
      <c r="E24" s="14">
        <f t="shared" si="3"/>
        <v>3565</v>
      </c>
      <c r="F24" s="12">
        <f t="shared" si="1"/>
        <v>748.64999999999964</v>
      </c>
      <c r="G24" s="12">
        <f t="shared" si="2"/>
        <v>4313.6499999999996</v>
      </c>
      <c r="H24" s="51"/>
    </row>
    <row r="25" spans="1:8" ht="15.75" x14ac:dyDescent="0.25">
      <c r="A25" s="28">
        <v>17</v>
      </c>
      <c r="B25" s="32" t="s">
        <v>30</v>
      </c>
      <c r="C25" s="26">
        <v>3990</v>
      </c>
      <c r="D25" s="13">
        <v>1</v>
      </c>
      <c r="E25" s="14">
        <f t="shared" si="3"/>
        <v>3990</v>
      </c>
      <c r="F25" s="12">
        <f t="shared" si="1"/>
        <v>837.89999999999964</v>
      </c>
      <c r="G25" s="12">
        <f t="shared" si="2"/>
        <v>4827.8999999999996</v>
      </c>
      <c r="H25" s="51"/>
    </row>
    <row r="26" spans="1:8" ht="15.75" x14ac:dyDescent="0.25">
      <c r="A26" s="35" t="s">
        <v>7</v>
      </c>
      <c r="B26" s="17"/>
      <c r="C26" s="17"/>
      <c r="D26" s="18"/>
      <c r="E26" s="15">
        <f>SUM(E9:E25)</f>
        <v>559345</v>
      </c>
      <c r="F26" s="15">
        <f>SUM(F9:F25)</f>
        <v>117462.44999999998</v>
      </c>
      <c r="G26" s="7">
        <f>SUM(G9:G25)</f>
        <v>676807.45000000007</v>
      </c>
      <c r="H26" s="51"/>
    </row>
    <row r="27" spans="1:8" x14ac:dyDescent="0.25">
      <c r="A27" s="36"/>
      <c r="D27" s="19"/>
      <c r="H27" s="51"/>
    </row>
    <row r="28" spans="1:8" ht="39.75" customHeight="1" x14ac:dyDescent="0.25">
      <c r="A28" s="28">
        <v>18</v>
      </c>
      <c r="B28" s="22" t="s">
        <v>31</v>
      </c>
      <c r="C28" s="4">
        <v>13520</v>
      </c>
      <c r="D28" s="5">
        <v>8</v>
      </c>
      <c r="E28" s="6">
        <f>D28*C28</f>
        <v>108160</v>
      </c>
      <c r="F28" s="6">
        <f>G28-E28</f>
        <v>22713.599999999991</v>
      </c>
      <c r="G28" s="6">
        <f>E28*1.21</f>
        <v>130873.59999999999</v>
      </c>
      <c r="H28" s="50" t="s">
        <v>9</v>
      </c>
    </row>
    <row r="29" spans="1:8" ht="60" customHeight="1" x14ac:dyDescent="0.25">
      <c r="A29" s="28">
        <v>19</v>
      </c>
      <c r="B29" s="30" t="s">
        <v>32</v>
      </c>
      <c r="C29" s="4">
        <v>29590</v>
      </c>
      <c r="D29" s="5">
        <v>1</v>
      </c>
      <c r="E29" s="6">
        <f>D29*C29</f>
        <v>29590</v>
      </c>
      <c r="F29" s="6">
        <f>G29-E29</f>
        <v>6213.9000000000015</v>
      </c>
      <c r="G29" s="6">
        <f>E29*1.21</f>
        <v>35803.9</v>
      </c>
      <c r="H29" s="51"/>
    </row>
    <row r="30" spans="1:8" ht="15.75" x14ac:dyDescent="0.25">
      <c r="A30" s="28">
        <v>20</v>
      </c>
      <c r="B30" s="8" t="s">
        <v>33</v>
      </c>
      <c r="C30" s="16">
        <v>24000</v>
      </c>
      <c r="D30" s="5">
        <v>1</v>
      </c>
      <c r="E30" s="6">
        <f>D30*C30</f>
        <v>24000</v>
      </c>
      <c r="F30" s="6">
        <f>G30-E30</f>
        <v>5040</v>
      </c>
      <c r="G30" s="6">
        <f>E30*1.21</f>
        <v>29040</v>
      </c>
    </row>
    <row r="31" spans="1:8" ht="15.75" x14ac:dyDescent="0.25">
      <c r="A31" s="28">
        <v>21</v>
      </c>
      <c r="B31" s="8" t="s">
        <v>37</v>
      </c>
      <c r="C31" s="16">
        <v>32900</v>
      </c>
      <c r="D31" s="5">
        <v>1</v>
      </c>
      <c r="E31" s="6">
        <f>C31*D31</f>
        <v>32900</v>
      </c>
      <c r="F31" s="6">
        <f>G31-E31</f>
        <v>6909</v>
      </c>
      <c r="G31" s="6">
        <f>E31*1.21</f>
        <v>39809</v>
      </c>
    </row>
    <row r="32" spans="1:8" ht="15.75" x14ac:dyDescent="0.25">
      <c r="A32" s="17" t="s">
        <v>7</v>
      </c>
      <c r="B32" s="17"/>
      <c r="C32" s="17"/>
      <c r="D32" s="18"/>
      <c r="E32" s="15">
        <f>SUM(E28:E31)</f>
        <v>194650</v>
      </c>
      <c r="F32" s="15">
        <f>SUM(F28:F31)</f>
        <v>40876.499999999993</v>
      </c>
      <c r="G32" s="7">
        <f>SUM(G28:G31)</f>
        <v>235526.5</v>
      </c>
    </row>
    <row r="33" spans="5:10" x14ac:dyDescent="0.25">
      <c r="E33" s="53"/>
    </row>
    <row r="34" spans="5:10" x14ac:dyDescent="0.25">
      <c r="E34" s="53"/>
    </row>
    <row r="35" spans="5:10" ht="19.5" x14ac:dyDescent="0.3">
      <c r="G35" s="48">
        <f>G32+G26</f>
        <v>912333.95000000007</v>
      </c>
      <c r="H35" s="49" t="s">
        <v>14</v>
      </c>
      <c r="I35" s="49"/>
      <c r="J35" s="42"/>
    </row>
    <row r="37" spans="5:10" x14ac:dyDescent="0.25">
      <c r="F37" s="36"/>
      <c r="G37" s="36"/>
      <c r="H37" s="36"/>
    </row>
    <row r="38" spans="5:10" ht="19.5" x14ac:dyDescent="0.3">
      <c r="F38" s="36"/>
      <c r="G38" s="47"/>
      <c r="H38" s="36"/>
    </row>
    <row r="39" spans="5:10" x14ac:dyDescent="0.25">
      <c r="F39" s="36"/>
      <c r="G39" s="36"/>
      <c r="H39" s="36"/>
    </row>
    <row r="40" spans="5:10" x14ac:dyDescent="0.25">
      <c r="F40" s="36"/>
      <c r="G40" s="36"/>
      <c r="H40" s="36"/>
    </row>
  </sheetData>
  <mergeCells count="2">
    <mergeCell ref="A1:G1"/>
    <mergeCell ref="A2:G2"/>
  </mergeCells>
  <pageMargins left="0.7" right="0.7" top="0.78740157499999996" bottom="0.78740157499999996" header="0.3" footer="0.3"/>
  <pageSetup paperSize="9" scale="4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2.ETAPA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kropackovazs</dc:creator>
  <cp:lastModifiedBy>Sekretariát Bohemia</cp:lastModifiedBy>
  <cp:lastPrinted>2020-09-08T14:05:48Z</cp:lastPrinted>
  <dcterms:created xsi:type="dcterms:W3CDTF">2020-09-08T10:54:25Z</dcterms:created>
  <dcterms:modified xsi:type="dcterms:W3CDTF">2022-01-04T06:36:15Z</dcterms:modified>
</cp:coreProperties>
</file>